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activeTab="1"/>
  </bookViews>
  <sheets>
    <sheet name="Субвен, дотац. 1 чтение" sheetId="2" r:id="rId1"/>
    <sheet name="Субсидии, МБТ 1 чт" sheetId="3" r:id="rId2"/>
    <sheet name="Лист1" sheetId="4" r:id="rId3"/>
  </sheets>
  <definedNames>
    <definedName name="_xlnm.Print_Area" localSheetId="0">'Субвен, дотац. 1 чтение'!$A$1:$I$36</definedName>
    <definedName name="_xlnm.Print_Area" localSheetId="1">'Субсидии, МБТ 1 чт'!$A$1:$E$21</definedName>
  </definedNames>
  <calcPr calcId="145621"/>
</workbook>
</file>

<file path=xl/calcChain.xml><?xml version="1.0" encoding="utf-8"?>
<calcChain xmlns="http://schemas.openxmlformats.org/spreadsheetml/2006/main">
  <c r="C23" i="3" l="1"/>
  <c r="D23" i="3"/>
  <c r="B23" i="3"/>
  <c r="B12" i="4" l="1"/>
  <c r="C12" i="4"/>
  <c r="A12" i="4"/>
  <c r="B10" i="4"/>
  <c r="C10" i="4"/>
  <c r="A10" i="4"/>
  <c r="B7" i="4"/>
  <c r="C7" i="4"/>
  <c r="A7" i="4"/>
  <c r="B6" i="4"/>
  <c r="C6" i="4"/>
  <c r="A6" i="4"/>
  <c r="B5" i="4"/>
  <c r="C5" i="4"/>
  <c r="A5" i="4"/>
  <c r="C21" i="3" l="1"/>
  <c r="D21" i="3"/>
  <c r="B21" i="3"/>
  <c r="C28" i="2" l="1"/>
  <c r="C29" i="2" s="1"/>
  <c r="D28" i="2"/>
  <c r="D29" i="2" s="1"/>
  <c r="C24" i="3" l="1"/>
  <c r="D24" i="3"/>
  <c r="B24" i="3"/>
  <c r="C12" i="3"/>
  <c r="D12" i="3"/>
  <c r="B12" i="3"/>
  <c r="C10" i="2" l="1"/>
  <c r="C34" i="2" s="1"/>
  <c r="D10" i="2"/>
  <c r="D34" i="2" s="1"/>
  <c r="B28" i="2"/>
  <c r="B13" i="2"/>
  <c r="B29" i="2" l="1"/>
  <c r="I10" i="2" l="1"/>
  <c r="I9" i="2" s="1"/>
  <c r="H10" i="2"/>
  <c r="H9" i="2" s="1"/>
  <c r="B10" i="2" l="1"/>
  <c r="B34" i="2" s="1"/>
  <c r="B30" i="2" l="1"/>
  <c r="B25" i="3" l="1"/>
  <c r="D30" i="2"/>
  <c r="D25" i="3" s="1"/>
  <c r="C30" i="2"/>
  <c r="C25" i="3" s="1"/>
</calcChain>
</file>

<file path=xl/sharedStrings.xml><?xml version="1.0" encoding="utf-8"?>
<sst xmlns="http://schemas.openxmlformats.org/spreadsheetml/2006/main" count="92" uniqueCount="88">
  <si>
    <t>Наименование</t>
  </si>
  <si>
    <t>Дотация МР</t>
  </si>
  <si>
    <t>Дотация посел</t>
  </si>
  <si>
    <t>Род плата</t>
  </si>
  <si>
    <t>Дошкол (субв)</t>
  </si>
  <si>
    <t>Оздоровл детей</t>
  </si>
  <si>
    <t>Охрана труда</t>
  </si>
  <si>
    <t>ЗАГС</t>
  </si>
  <si>
    <t>Перес крайн север</t>
  </si>
  <si>
    <t>Животные</t>
  </si>
  <si>
    <t>Всего</t>
  </si>
  <si>
    <t>Присяжные</t>
  </si>
  <si>
    <t>Посел</t>
  </si>
  <si>
    <t>Дотация сбал</t>
  </si>
  <si>
    <t>Соц под педаг</t>
  </si>
  <si>
    <t>кап рем школ</t>
  </si>
  <si>
    <t>Книжн фонд</t>
  </si>
  <si>
    <t>Обесп гражд твер топ</t>
  </si>
  <si>
    <t>Молодые семьи</t>
  </si>
  <si>
    <t>Шахта</t>
  </si>
  <si>
    <t>посел</t>
  </si>
  <si>
    <t>руб.</t>
  </si>
  <si>
    <t>Субсидии</t>
  </si>
  <si>
    <t>Субвенции</t>
  </si>
  <si>
    <t>Приморский краевой суд</t>
  </si>
  <si>
    <t>Районные и городские суды Приморского края</t>
  </si>
  <si>
    <t>Тихоокеанский флотский военный суд и гарнизонные военные суды</t>
  </si>
  <si>
    <t>Опека</t>
  </si>
  <si>
    <t>Созд условий для физры (школы)</t>
  </si>
  <si>
    <t>Год</t>
  </si>
  <si>
    <t>Целевая</t>
  </si>
  <si>
    <t>01000L4970</t>
  </si>
  <si>
    <t>150P592190</t>
  </si>
  <si>
    <t>Тарифы перевозки</t>
  </si>
  <si>
    <t>Опека +соц поддерж</t>
  </si>
  <si>
    <t>ВУС  2020</t>
  </si>
  <si>
    <t>Опека единовр (ФБ)</t>
  </si>
  <si>
    <t>Субсидии бюджетам субъектов Российской Федерации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</si>
  <si>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2 02 25097 02 0000 150</t>
  </si>
  <si>
    <t xml:space="preserve">Субсидии бюджетам субъектов Российской Федерации на реализацию мероприятий по обеспечению жильем молодых семей
</t>
  </si>
  <si>
    <t xml:space="preserve">2 02 25497 02 0000 150
</t>
  </si>
  <si>
    <t>Иные межбюджетные трансферты</t>
  </si>
  <si>
    <t>Класное руководство</t>
  </si>
  <si>
    <t>проведение общеросийского голос</t>
  </si>
  <si>
    <t>Итого</t>
  </si>
  <si>
    <t>Всего безвозм. Поступ (край)</t>
  </si>
  <si>
    <t>Всего безвозм. Поступ (пос)</t>
  </si>
  <si>
    <t>Всего безвозм. Поступ (край+пос)</t>
  </si>
  <si>
    <t>Итого дотаций</t>
  </si>
  <si>
    <t>Итого субвенций 951</t>
  </si>
  <si>
    <t>Школы (субв)</t>
  </si>
  <si>
    <t>Оснощение муз. Инструм.</t>
  </si>
  <si>
    <t>020A155191</t>
  </si>
  <si>
    <t>0310093060</t>
  </si>
  <si>
    <t>0320093070</t>
  </si>
  <si>
    <t>0300093140</t>
  </si>
  <si>
    <t>03100R3041</t>
  </si>
  <si>
    <t>9999993160</t>
  </si>
  <si>
    <t>9999993090</t>
  </si>
  <si>
    <t>26000М0820, 99999М0820</t>
  </si>
  <si>
    <t>9999993050</t>
  </si>
  <si>
    <t>9999952600</t>
  </si>
  <si>
    <t>9999993100</t>
  </si>
  <si>
    <t>9999993120</t>
  </si>
  <si>
    <t>Единая субвенция</t>
  </si>
  <si>
    <t>9999993000</t>
  </si>
  <si>
    <t>9999993110</t>
  </si>
  <si>
    <t>9999951200</t>
  </si>
  <si>
    <t>9999959300</t>
  </si>
  <si>
    <t>9999993040</t>
  </si>
  <si>
    <t>9999993130</t>
  </si>
  <si>
    <t>Итого субвенций 953</t>
  </si>
  <si>
    <t>0340093080, 0350093080</t>
  </si>
  <si>
    <t>2100092340</t>
  </si>
  <si>
    <t>210E250970</t>
  </si>
  <si>
    <t>Питание ФБ</t>
  </si>
  <si>
    <t>Питание КБ</t>
  </si>
  <si>
    <t>0310093150</t>
  </si>
  <si>
    <t>Оснащение объектов спортивной инфраструктуры спортивно-технологическим оборудованием</t>
  </si>
  <si>
    <t>Развитие спорт инфраструктуры</t>
  </si>
  <si>
    <t xml:space="preserve">Приобретение и поставка спортивного инвентаря, спортивного оборудования </t>
  </si>
  <si>
    <t>Дети сороты М</t>
  </si>
  <si>
    <t>Дети сороты R</t>
  </si>
  <si>
    <t>ЗАГС КБ</t>
  </si>
  <si>
    <t>9999993180</t>
  </si>
  <si>
    <t>150P552280</t>
  </si>
  <si>
    <t>150P592230</t>
  </si>
  <si>
    <t>26000R0820, 99999R0820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</si>
</sst>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1" fillId="0" borderId="0"/>
    <xf numFmtId="0" fontId="9" fillId="0" borderId="0"/>
    <xf numFmtId="1" fontId="12" fillId="0" borderId="4">
      <alignment horizontal="center" vertical="top" shrinkToFit="1"/>
    </xf>
    <xf numFmtId="0" fontId="13" fillId="0" borderId="0"/>
    <xf numFmtId="165" fontId="1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164" fontId="5" fillId="0" borderId="1" xfId="1" applyFont="1" applyBorder="1"/>
    <xf numFmtId="164" fontId="5" fillId="2" borderId="1" xfId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4" fontId="9" fillId="3" borderId="1" xfId="4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wrapText="1"/>
    </xf>
    <xf numFmtId="164" fontId="2" fillId="3" borderId="1" xfId="1" applyFont="1" applyFill="1" applyBorder="1"/>
    <xf numFmtId="4" fontId="9" fillId="3" borderId="1" xfId="2" applyNumberFormat="1" applyFont="1" applyFill="1" applyBorder="1" applyAlignment="1">
      <alignment horizontal="right"/>
    </xf>
    <xf numFmtId="4" fontId="9" fillId="3" borderId="1" xfId="0" applyNumberFormat="1" applyFont="1" applyFill="1" applyBorder="1"/>
    <xf numFmtId="0" fontId="8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5" fillId="2" borderId="1" xfId="3" applyNumberFormat="1" applyFont="1" applyFill="1" applyBorder="1" applyAlignment="1"/>
    <xf numFmtId="4" fontId="5" fillId="2" borderId="1" xfId="0" applyNumberFormat="1" applyFont="1" applyFill="1" applyBorder="1" applyAlignment="1">
      <alignment horizontal="right" vertical="center" wrapText="1"/>
    </xf>
    <xf numFmtId="164" fontId="6" fillId="2" borderId="1" xfId="1" applyFont="1" applyFill="1" applyBorder="1"/>
    <xf numFmtId="164" fontId="7" fillId="2" borderId="1" xfId="1" applyFont="1" applyFill="1" applyBorder="1"/>
    <xf numFmtId="0" fontId="14" fillId="0" borderId="0" xfId="0" applyFont="1"/>
    <xf numFmtId="0" fontId="5" fillId="0" borderId="1" xfId="0" applyFont="1" applyBorder="1"/>
    <xf numFmtId="0" fontId="15" fillId="0" borderId="0" xfId="0" applyFont="1"/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1" applyFont="1" applyFill="1" applyBorder="1"/>
    <xf numFmtId="4" fontId="9" fillId="3" borderId="6" xfId="2" applyNumberFormat="1" applyFont="1" applyFill="1" applyBorder="1" applyAlignment="1">
      <alignment horizontal="right" wrapText="1"/>
    </xf>
    <xf numFmtId="4" fontId="9" fillId="3" borderId="6" xfId="0" applyNumberFormat="1" applyFont="1" applyFill="1" applyBorder="1"/>
    <xf numFmtId="49" fontId="6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164" fontId="5" fillId="0" borderId="0" xfId="1" applyFont="1"/>
    <xf numFmtId="164" fontId="6" fillId="2" borderId="1" xfId="1" applyFont="1" applyFill="1" applyBorder="1" applyAlignment="1">
      <alignment shrinkToFit="1"/>
    </xf>
    <xf numFmtId="0" fontId="16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/>
    <xf numFmtId="164" fontId="15" fillId="2" borderId="1" xfId="1" applyFont="1" applyFill="1" applyBorder="1"/>
    <xf numFmtId="164" fontId="15" fillId="0" borderId="1" xfId="1" applyFont="1" applyBorder="1"/>
    <xf numFmtId="164" fontId="16" fillId="0" borderId="1" xfId="0" applyNumberFormat="1" applyFont="1" applyBorder="1"/>
    <xf numFmtId="164" fontId="15" fillId="0" borderId="0" xfId="0" applyNumberFormat="1" applyFont="1"/>
    <xf numFmtId="164" fontId="15" fillId="0" borderId="0" xfId="1" applyFont="1"/>
    <xf numFmtId="43" fontId="16" fillId="0" borderId="0" xfId="0" applyNumberFormat="1" applyFont="1"/>
    <xf numFmtId="0" fontId="16" fillId="0" borderId="0" xfId="0" applyFont="1" applyAlignment="1">
      <alignment horizontal="center"/>
    </xf>
    <xf numFmtId="164" fontId="5" fillId="3" borderId="1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7" fillId="2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164" fontId="5" fillId="2" borderId="0" xfId="1" applyFont="1" applyFill="1"/>
    <xf numFmtId="0" fontId="6" fillId="0" borderId="1" xfId="0" applyFont="1" applyBorder="1"/>
    <xf numFmtId="0" fontId="7" fillId="0" borderId="1" xfId="0" applyFont="1" applyBorder="1"/>
    <xf numFmtId="0" fontId="16" fillId="0" borderId="1" xfId="0" applyFont="1" applyBorder="1"/>
    <xf numFmtId="0" fontId="16" fillId="0" borderId="0" xfId="0" applyFont="1"/>
    <xf numFmtId="166" fontId="0" fillId="0" borderId="0" xfId="1" applyNumberFormat="1" applyFont="1"/>
    <xf numFmtId="167" fontId="0" fillId="0" borderId="0" xfId="1" applyNumberFormat="1" applyFont="1"/>
    <xf numFmtId="168" fontId="0" fillId="0" borderId="0" xfId="1" applyNumberFormat="1" applyFont="1"/>
    <xf numFmtId="168" fontId="0" fillId="0" borderId="0" xfId="0" applyNumberFormat="1"/>
    <xf numFmtId="43" fontId="15" fillId="0" borderId="0" xfId="0" applyNumberFormat="1" applyFont="1"/>
    <xf numFmtId="0" fontId="17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1" fontId="15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/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2" xfId="1" applyFont="1" applyFill="1" applyBorder="1"/>
    <xf numFmtId="0" fontId="5" fillId="0" borderId="5" xfId="0" applyFont="1" applyBorder="1"/>
    <xf numFmtId="0" fontId="5" fillId="0" borderId="3" xfId="0" applyFont="1" applyBorder="1"/>
    <xf numFmtId="4" fontId="5" fillId="2" borderId="2" xfId="0" applyNumberFormat="1" applyFont="1" applyFill="1" applyBorder="1" applyAlignment="1">
      <alignment horizontal="center" vertical="center" wrapText="1"/>
    </xf>
    <xf numFmtId="164" fontId="19" fillId="2" borderId="1" xfId="1" applyFont="1" applyFill="1" applyBorder="1"/>
    <xf numFmtId="4" fontId="8" fillId="2" borderId="1" xfId="3" applyNumberFormat="1" applyFont="1" applyFill="1" applyBorder="1" applyAlignment="1"/>
    <xf numFmtId="164" fontId="5" fillId="3" borderId="1" xfId="1" applyFont="1" applyFill="1" applyBorder="1"/>
    <xf numFmtId="0" fontId="5" fillId="3" borderId="1" xfId="0" applyFont="1" applyFill="1" applyBorder="1"/>
    <xf numFmtId="4" fontId="5" fillId="2" borderId="1" xfId="3" applyNumberFormat="1" applyFont="1" applyFill="1" applyBorder="1" applyAlignment="1">
      <alignment horizontal="right" vertical="center" wrapText="1"/>
    </xf>
    <xf numFmtId="4" fontId="5" fillId="2" borderId="1" xfId="6" applyNumberFormat="1" applyFont="1" applyFill="1" applyBorder="1" applyAlignment="1">
      <alignment wrapText="1"/>
    </xf>
    <xf numFmtId="164" fontId="5" fillId="0" borderId="1" xfId="1" applyFont="1" applyBorder="1" applyAlignment="1">
      <alignment horizontal="center" vertical="center" wrapText="1"/>
    </xf>
    <xf numFmtId="4" fontId="9" fillId="2" borderId="1" xfId="7" applyNumberFormat="1" applyFont="1" applyFill="1" applyBorder="1" applyAlignment="1">
      <alignment horizontal="right"/>
    </xf>
    <xf numFmtId="164" fontId="5" fillId="3" borderId="2" xfId="1" applyFont="1" applyFill="1" applyBorder="1"/>
    <xf numFmtId="4" fontId="9" fillId="3" borderId="2" xfId="4" applyNumberFormat="1" applyFont="1" applyFill="1" applyBorder="1" applyAlignment="1">
      <alignment horizontal="right" wrapText="1"/>
    </xf>
    <xf numFmtId="49" fontId="5" fillId="2" borderId="1" xfId="3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5" fillId="3" borderId="2" xfId="0" applyFont="1" applyFill="1" applyBorder="1"/>
    <xf numFmtId="4" fontId="18" fillId="3" borderId="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3" borderId="5" xfId="0" applyFont="1" applyFill="1" applyBorder="1"/>
    <xf numFmtId="0" fontId="5" fillId="2" borderId="1" xfId="0" applyFont="1" applyFill="1" applyBorder="1"/>
    <xf numFmtId="4" fontId="18" fillId="2" borderId="4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49" fontId="8" fillId="2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/>
    </xf>
    <xf numFmtId="49" fontId="5" fillId="2" borderId="1" xfId="6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9" fillId="2" borderId="1" xfId="7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9" fillId="3" borderId="1" xfId="4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 vertical="center"/>
    </xf>
    <xf numFmtId="49" fontId="21" fillId="2" borderId="1" xfId="3" applyNumberFormat="1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/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9">
    <cellStyle name="xl26" xfId="5"/>
    <cellStyle name="Обычный" xfId="0" builtinId="0"/>
    <cellStyle name="Обычный 2" xfId="2"/>
    <cellStyle name="Обычный 3" xfId="3"/>
    <cellStyle name="Обычный 4" xfId="4"/>
    <cellStyle name="Обычный 5" xfId="6"/>
    <cellStyle name="Финансовый" xfId="1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zoomScaleNormal="100" zoomScaleSheetLayoutView="85" workbookViewId="0">
      <selection activeCell="H10" sqref="H10"/>
    </sheetView>
  </sheetViews>
  <sheetFormatPr defaultColWidth="24.140625" defaultRowHeight="18.75" x14ac:dyDescent="0.3"/>
  <cols>
    <col min="1" max="1" width="26.5703125" style="46" customWidth="1"/>
    <col min="2" max="2" width="24.140625" style="45"/>
    <col min="3" max="4" width="24.140625" style="46"/>
    <col min="5" max="5" width="27.140625" style="46" customWidth="1"/>
    <col min="6" max="16384" width="24.140625" style="1"/>
  </cols>
  <sheetData>
    <row r="1" spans="1:9" x14ac:dyDescent="0.3">
      <c r="B1" s="45" t="s">
        <v>23</v>
      </c>
      <c r="D1" s="46" t="s">
        <v>21</v>
      </c>
    </row>
    <row r="2" spans="1:9" ht="19.5" x14ac:dyDescent="0.35">
      <c r="A2" s="9" t="s">
        <v>0</v>
      </c>
      <c r="B2" s="47">
        <v>2022</v>
      </c>
      <c r="C2" s="9">
        <v>2023</v>
      </c>
      <c r="D2" s="9">
        <v>2024</v>
      </c>
      <c r="E2" s="48"/>
    </row>
    <row r="3" spans="1:9" x14ac:dyDescent="0.3">
      <c r="A3" s="22" t="s">
        <v>50</v>
      </c>
      <c r="B3" s="6">
        <v>312864491</v>
      </c>
      <c r="C3" s="71">
        <v>331652121</v>
      </c>
      <c r="D3" s="71">
        <v>351367584</v>
      </c>
      <c r="E3" s="104" t="s">
        <v>53</v>
      </c>
    </row>
    <row r="4" spans="1:9" x14ac:dyDescent="0.3">
      <c r="A4" s="73" t="s">
        <v>75</v>
      </c>
      <c r="B4" s="72">
        <v>18278400</v>
      </c>
      <c r="C4" s="72">
        <v>18278400</v>
      </c>
      <c r="D4" s="72">
        <v>18278400</v>
      </c>
      <c r="E4" s="94" t="s">
        <v>56</v>
      </c>
    </row>
    <row r="5" spans="1:9" x14ac:dyDescent="0.3">
      <c r="A5" s="88" t="s">
        <v>76</v>
      </c>
      <c r="B5" s="6">
        <v>7304900</v>
      </c>
      <c r="C5" s="6">
        <v>7412000</v>
      </c>
      <c r="D5" s="6">
        <v>7412000</v>
      </c>
      <c r="E5" s="80" t="s">
        <v>77</v>
      </c>
    </row>
    <row r="6" spans="1:9" x14ac:dyDescent="0.3">
      <c r="A6" s="22" t="s">
        <v>3</v>
      </c>
      <c r="B6" s="6">
        <v>2401239</v>
      </c>
      <c r="C6" s="75">
        <v>2401239</v>
      </c>
      <c r="D6" s="75">
        <v>2401239</v>
      </c>
      <c r="E6" s="95" t="s">
        <v>58</v>
      </c>
    </row>
    <row r="7" spans="1:9" x14ac:dyDescent="0.3">
      <c r="A7" s="22" t="s">
        <v>4</v>
      </c>
      <c r="B7" s="6">
        <v>98572447</v>
      </c>
      <c r="C7" s="17">
        <v>104253485</v>
      </c>
      <c r="D7" s="17">
        <v>110210323</v>
      </c>
      <c r="E7" s="80" t="s">
        <v>54</v>
      </c>
    </row>
    <row r="8" spans="1:9" x14ac:dyDescent="0.3">
      <c r="A8" s="22" t="s">
        <v>5</v>
      </c>
      <c r="B8" s="6">
        <v>3466725.5</v>
      </c>
      <c r="C8" s="71">
        <v>3466725.5</v>
      </c>
      <c r="D8" s="71">
        <v>3466725.5</v>
      </c>
      <c r="E8" s="93" t="s">
        <v>72</v>
      </c>
      <c r="G8" s="1" t="s">
        <v>35</v>
      </c>
      <c r="H8" s="1">
        <v>2021</v>
      </c>
      <c r="I8" s="1">
        <v>2022</v>
      </c>
    </row>
    <row r="9" spans="1:9" x14ac:dyDescent="0.3">
      <c r="A9" s="22" t="s">
        <v>14</v>
      </c>
      <c r="B9" s="18">
        <v>3500000</v>
      </c>
      <c r="C9" s="18">
        <v>3500000</v>
      </c>
      <c r="D9" s="18">
        <v>3500000</v>
      </c>
      <c r="E9" s="96" t="s">
        <v>55</v>
      </c>
      <c r="F9" s="7" t="s">
        <v>19</v>
      </c>
      <c r="G9" s="11"/>
      <c r="H9" s="12" t="e">
        <f>H10*2</f>
        <v>#REF!</v>
      </c>
      <c r="I9" s="12" t="e">
        <f>I10*2</f>
        <v>#REF!</v>
      </c>
    </row>
    <row r="10" spans="1:9" s="3" customFormat="1" x14ac:dyDescent="0.3">
      <c r="A10" s="50" t="s">
        <v>71</v>
      </c>
      <c r="B10" s="19">
        <f>SUM(B3:B9)</f>
        <v>446388202.5</v>
      </c>
      <c r="C10" s="19">
        <f t="shared" ref="C10:D10" si="0">SUM(C3:C9)</f>
        <v>470963970.5</v>
      </c>
      <c r="D10" s="19">
        <f t="shared" si="0"/>
        <v>496636271.5</v>
      </c>
      <c r="E10" s="102"/>
      <c r="F10" s="8" t="s">
        <v>20</v>
      </c>
      <c r="G10" s="11"/>
      <c r="H10" s="12" t="e">
        <f>#REF!/7</f>
        <v>#REF!</v>
      </c>
      <c r="I10" s="12" t="e">
        <f>#REF!/7</f>
        <v>#REF!</v>
      </c>
    </row>
    <row r="11" spans="1:9" s="4" customFormat="1" ht="19.5" x14ac:dyDescent="0.35">
      <c r="A11" s="51" t="s">
        <v>1</v>
      </c>
      <c r="B11" s="20"/>
      <c r="C11" s="20"/>
      <c r="D11" s="20"/>
      <c r="E11" s="103"/>
    </row>
    <row r="12" spans="1:9" s="4" customFormat="1" ht="19.5" x14ac:dyDescent="0.35">
      <c r="A12" s="51" t="s">
        <v>13</v>
      </c>
      <c r="B12" s="70"/>
      <c r="C12" s="20"/>
      <c r="D12" s="20"/>
      <c r="E12" s="103"/>
    </row>
    <row r="13" spans="1:9" s="4" customFormat="1" ht="19.5" x14ac:dyDescent="0.35">
      <c r="A13" s="51" t="s">
        <v>48</v>
      </c>
      <c r="B13" s="20">
        <f>B11+B12</f>
        <v>0</v>
      </c>
      <c r="C13" s="20"/>
      <c r="D13" s="20"/>
      <c r="E13" s="103"/>
    </row>
    <row r="14" spans="1:9" s="3" customFormat="1" x14ac:dyDescent="0.3">
      <c r="A14" s="22" t="s">
        <v>2</v>
      </c>
      <c r="B14" s="6">
        <v>21918142</v>
      </c>
      <c r="C14" s="77">
        <v>21918142</v>
      </c>
      <c r="D14" s="77">
        <v>21918142</v>
      </c>
      <c r="E14" s="97" t="s">
        <v>66</v>
      </c>
      <c r="F14" s="1"/>
      <c r="G14" s="1"/>
      <c r="H14" s="1"/>
      <c r="I14" s="1"/>
    </row>
    <row r="15" spans="1:9" s="3" customFormat="1" x14ac:dyDescent="0.3">
      <c r="A15" s="22" t="s">
        <v>64</v>
      </c>
      <c r="B15" s="6">
        <v>2097313</v>
      </c>
      <c r="C15" s="77">
        <v>2176154</v>
      </c>
      <c r="D15" s="77">
        <v>2258148</v>
      </c>
      <c r="E15" s="97" t="s">
        <v>65</v>
      </c>
      <c r="F15" s="1"/>
      <c r="G15" s="1"/>
      <c r="H15" s="1"/>
      <c r="I15" s="1"/>
    </row>
    <row r="16" spans="1:9" x14ac:dyDescent="0.3">
      <c r="A16" s="22" t="s">
        <v>83</v>
      </c>
      <c r="B16" s="6">
        <v>441973</v>
      </c>
      <c r="C16" s="6">
        <v>441973</v>
      </c>
      <c r="D16" s="6">
        <v>441973</v>
      </c>
      <c r="E16" s="80" t="s">
        <v>84</v>
      </c>
      <c r="F16" s="105" t="s">
        <v>24</v>
      </c>
      <c r="G16" s="107" t="s">
        <v>25</v>
      </c>
      <c r="H16" s="109" t="s">
        <v>26</v>
      </c>
      <c r="I16" s="110" t="s">
        <v>29</v>
      </c>
    </row>
    <row r="17" spans="1:9" x14ac:dyDescent="0.3">
      <c r="A17" s="22" t="s">
        <v>6</v>
      </c>
      <c r="B17" s="6">
        <v>830909</v>
      </c>
      <c r="C17" s="17">
        <v>861546</v>
      </c>
      <c r="D17" s="17">
        <v>893408</v>
      </c>
      <c r="E17" s="80" t="s">
        <v>62</v>
      </c>
      <c r="F17" s="106"/>
      <c r="G17" s="108"/>
      <c r="H17" s="109"/>
      <c r="I17" s="110"/>
    </row>
    <row r="18" spans="1:9" x14ac:dyDescent="0.3">
      <c r="A18" s="73" t="s">
        <v>7</v>
      </c>
      <c r="B18" s="72">
        <v>1767897</v>
      </c>
      <c r="C18" s="72">
        <v>1767897</v>
      </c>
      <c r="D18" s="72">
        <v>1767897</v>
      </c>
      <c r="E18" s="98" t="s">
        <v>68</v>
      </c>
      <c r="F18" s="26"/>
      <c r="G18" s="13"/>
      <c r="H18" s="13"/>
      <c r="I18" s="2">
        <v>2022</v>
      </c>
    </row>
    <row r="19" spans="1:9" x14ac:dyDescent="0.3">
      <c r="A19" s="73" t="s">
        <v>11</v>
      </c>
      <c r="B19" s="78">
        <v>254975</v>
      </c>
      <c r="C19" s="79">
        <v>17627</v>
      </c>
      <c r="D19" s="79">
        <v>17627</v>
      </c>
      <c r="E19" s="99" t="s">
        <v>67</v>
      </c>
      <c r="F19" s="27"/>
      <c r="G19" s="14"/>
      <c r="H19" s="14"/>
      <c r="I19" s="2">
        <v>2023</v>
      </c>
    </row>
    <row r="20" spans="1:9" x14ac:dyDescent="0.3">
      <c r="A20" s="67" t="s">
        <v>8</v>
      </c>
      <c r="B20" s="76">
        <v>1221.08</v>
      </c>
      <c r="C20" s="76">
        <v>1269.92</v>
      </c>
      <c r="D20" s="76">
        <v>1320.72</v>
      </c>
      <c r="E20" s="100" t="s">
        <v>63</v>
      </c>
      <c r="F20" s="27"/>
      <c r="G20" s="14"/>
      <c r="H20" s="10"/>
      <c r="I20" s="2">
        <v>2024</v>
      </c>
    </row>
    <row r="21" spans="1:9" x14ac:dyDescent="0.3">
      <c r="A21" s="22" t="s">
        <v>9</v>
      </c>
      <c r="B21" s="25">
        <v>426005.37</v>
      </c>
      <c r="C21" s="25">
        <v>426005.37</v>
      </c>
      <c r="D21" s="25">
        <v>426005.37</v>
      </c>
      <c r="E21" s="96" t="s">
        <v>69</v>
      </c>
    </row>
    <row r="22" spans="1:9" x14ac:dyDescent="0.3">
      <c r="A22" s="22" t="s">
        <v>33</v>
      </c>
      <c r="B22" s="6">
        <v>3387.08</v>
      </c>
      <c r="C22" s="6">
        <v>3387.08</v>
      </c>
      <c r="D22" s="6">
        <v>3387.08</v>
      </c>
      <c r="E22" s="80" t="s">
        <v>70</v>
      </c>
    </row>
    <row r="23" spans="1:9" ht="37.5" x14ac:dyDescent="0.3">
      <c r="A23" s="22" t="s">
        <v>82</v>
      </c>
      <c r="B23" s="6">
        <v>9728550</v>
      </c>
      <c r="C23" s="6">
        <v>9728550</v>
      </c>
      <c r="D23" s="6">
        <v>9728459.3300000001</v>
      </c>
      <c r="E23" s="96" t="s">
        <v>87</v>
      </c>
    </row>
    <row r="24" spans="1:9" ht="37.5" x14ac:dyDescent="0.3">
      <c r="A24" s="22" t="s">
        <v>81</v>
      </c>
      <c r="B24" s="6">
        <v>544320.06999999995</v>
      </c>
      <c r="C24" s="6">
        <v>8924798.7300000004</v>
      </c>
      <c r="D24" s="6">
        <v>9343467.8900000006</v>
      </c>
      <c r="E24" s="96" t="s">
        <v>59</v>
      </c>
    </row>
    <row r="25" spans="1:9" x14ac:dyDescent="0.3">
      <c r="A25" s="22" t="s">
        <v>27</v>
      </c>
      <c r="B25" s="6">
        <v>2925327</v>
      </c>
      <c r="C25" s="74">
        <v>3032885</v>
      </c>
      <c r="D25" s="74">
        <v>3144745</v>
      </c>
      <c r="E25" s="96" t="s">
        <v>57</v>
      </c>
    </row>
    <row r="26" spans="1:9" x14ac:dyDescent="0.3">
      <c r="A26" s="22" t="s">
        <v>34</v>
      </c>
      <c r="B26" s="6">
        <v>32077147.640000001</v>
      </c>
      <c r="C26" s="74">
        <v>33131290.100000001</v>
      </c>
      <c r="D26" s="74">
        <v>34227175.850000001</v>
      </c>
      <c r="E26" s="96" t="s">
        <v>60</v>
      </c>
    </row>
    <row r="27" spans="1:9" x14ac:dyDescent="0.3">
      <c r="A27" s="73" t="s">
        <v>36</v>
      </c>
      <c r="B27" s="72">
        <v>1352989.67</v>
      </c>
      <c r="C27" s="72">
        <v>870119.36</v>
      </c>
      <c r="D27" s="72">
        <v>690735.13</v>
      </c>
      <c r="E27" s="101" t="s">
        <v>61</v>
      </c>
    </row>
    <row r="28" spans="1:9" x14ac:dyDescent="0.3">
      <c r="A28" s="50" t="s">
        <v>49</v>
      </c>
      <c r="B28" s="19">
        <f>SUM(B14:B27)</f>
        <v>74370156.910000011</v>
      </c>
      <c r="C28" s="19">
        <f>SUM(C14:C27)</f>
        <v>83301644.560000017</v>
      </c>
      <c r="D28" s="19">
        <f>SUM(D14:D27)</f>
        <v>84862491.370000005</v>
      </c>
      <c r="E28" s="28"/>
    </row>
    <row r="29" spans="1:9" x14ac:dyDescent="0.3">
      <c r="A29" s="50">
        <v>951</v>
      </c>
      <c r="B29" s="19">
        <f>B13+B28</f>
        <v>74370156.910000011</v>
      </c>
      <c r="C29" s="19">
        <f>C13+C28</f>
        <v>83301644.560000017</v>
      </c>
      <c r="D29" s="19">
        <f>D13+D28</f>
        <v>84862491.370000005</v>
      </c>
      <c r="E29" s="28"/>
    </row>
    <row r="30" spans="1:9" s="3" customFormat="1" ht="19.5" x14ac:dyDescent="0.35">
      <c r="A30" s="51" t="s">
        <v>10</v>
      </c>
      <c r="B30" s="20">
        <f>B29+B10</f>
        <v>520758359.41000003</v>
      </c>
      <c r="C30" s="20">
        <f>C29+C10</f>
        <v>554265615.06000006</v>
      </c>
      <c r="D30" s="20">
        <f>D29+D10</f>
        <v>581498762.87</v>
      </c>
      <c r="E30" s="29"/>
    </row>
    <row r="31" spans="1:9" s="3" customFormat="1" x14ac:dyDescent="0.3">
      <c r="A31" s="46"/>
      <c r="B31" s="49"/>
      <c r="C31" s="32"/>
      <c r="D31" s="32"/>
      <c r="E31" s="32"/>
    </row>
    <row r="32" spans="1:9" s="4" customFormat="1" ht="19.5" x14ac:dyDescent="0.35">
      <c r="A32" s="46"/>
      <c r="B32" s="49"/>
      <c r="C32" s="32"/>
      <c r="D32" s="32"/>
      <c r="E32" s="32"/>
    </row>
    <row r="33" spans="1:5" x14ac:dyDescent="0.3">
      <c r="B33" s="49"/>
      <c r="C33" s="32"/>
      <c r="D33" s="32"/>
      <c r="E33" s="32"/>
    </row>
    <row r="34" spans="1:5" x14ac:dyDescent="0.3">
      <c r="A34" s="46" t="s">
        <v>23</v>
      </c>
      <c r="B34" s="49">
        <f>B10+B28</f>
        <v>520758359.41000003</v>
      </c>
      <c r="C34" s="49">
        <f>C10+C28</f>
        <v>554265615.06000006</v>
      </c>
      <c r="D34" s="49">
        <f>D10+D28</f>
        <v>581498762.87</v>
      </c>
      <c r="E34" s="49"/>
    </row>
    <row r="35" spans="1:5" x14ac:dyDescent="0.3">
      <c r="B35" s="49"/>
      <c r="C35" s="32"/>
      <c r="D35" s="32"/>
      <c r="E35" s="32"/>
    </row>
    <row r="36" spans="1:5" x14ac:dyDescent="0.3">
      <c r="B36" s="49"/>
      <c r="C36" s="32"/>
      <c r="D36" s="32"/>
      <c r="E36" s="32"/>
    </row>
    <row r="37" spans="1:5" x14ac:dyDescent="0.3">
      <c r="B37" s="49"/>
      <c r="C37" s="32"/>
      <c r="D37" s="32"/>
      <c r="E37" s="32"/>
    </row>
    <row r="38" spans="1:5" x14ac:dyDescent="0.3">
      <c r="B38" s="49"/>
      <c r="C38" s="32"/>
      <c r="D38" s="32"/>
      <c r="E38" s="32"/>
    </row>
    <row r="39" spans="1:5" x14ac:dyDescent="0.3">
      <c r="B39" s="49"/>
      <c r="C39" s="32"/>
      <c r="D39" s="32"/>
      <c r="E39" s="32"/>
    </row>
    <row r="40" spans="1:5" x14ac:dyDescent="0.3">
      <c r="B40" s="49"/>
      <c r="C40" s="32"/>
      <c r="D40" s="32"/>
      <c r="E40" s="32"/>
    </row>
    <row r="41" spans="1:5" x14ac:dyDescent="0.3">
      <c r="B41" s="49"/>
      <c r="C41" s="32"/>
      <c r="D41" s="32"/>
      <c r="E41" s="32"/>
    </row>
    <row r="42" spans="1:5" x14ac:dyDescent="0.3">
      <c r="B42" s="49"/>
      <c r="C42" s="32"/>
      <c r="D42" s="32"/>
      <c r="E42" s="32"/>
    </row>
    <row r="43" spans="1:5" x14ac:dyDescent="0.3">
      <c r="B43" s="49"/>
      <c r="C43" s="32"/>
      <c r="D43" s="32"/>
      <c r="E43" s="32"/>
    </row>
  </sheetData>
  <mergeCells count="4">
    <mergeCell ref="F16:F17"/>
    <mergeCell ref="G16:G17"/>
    <mergeCell ref="H16:H17"/>
    <mergeCell ref="I16:I17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23" sqref="A23:D23"/>
    </sheetView>
  </sheetViews>
  <sheetFormatPr defaultRowHeight="15" x14ac:dyDescent="0.25"/>
  <cols>
    <col min="1" max="1" width="40" style="23" customWidth="1"/>
    <col min="2" max="2" width="26.7109375" style="23" customWidth="1"/>
    <col min="3" max="3" width="20.5703125" style="23" customWidth="1"/>
    <col min="4" max="4" width="21.7109375" style="23" customWidth="1"/>
    <col min="5" max="5" width="17.5703125" style="30" customWidth="1"/>
    <col min="8" max="8" width="38.5703125" customWidth="1"/>
    <col min="9" max="9" width="38.28515625" customWidth="1"/>
  </cols>
  <sheetData>
    <row r="1" spans="1:9" x14ac:dyDescent="0.25">
      <c r="B1" s="23" t="s">
        <v>22</v>
      </c>
      <c r="D1" s="23" t="s">
        <v>21</v>
      </c>
    </row>
    <row r="2" spans="1:9" ht="19.5" x14ac:dyDescent="0.35">
      <c r="A2" s="9" t="s">
        <v>0</v>
      </c>
      <c r="B2" s="9">
        <v>2022</v>
      </c>
      <c r="C2" s="9">
        <v>2023</v>
      </c>
      <c r="D2" s="9">
        <v>2024</v>
      </c>
      <c r="E2" s="31" t="s">
        <v>30</v>
      </c>
    </row>
    <row r="3" spans="1:9" ht="18.75" x14ac:dyDescent="0.3">
      <c r="A3" s="22" t="s">
        <v>15</v>
      </c>
      <c r="B3" s="6">
        <v>4070517.7</v>
      </c>
      <c r="C3" s="6">
        <v>0</v>
      </c>
      <c r="D3" s="6">
        <v>0</v>
      </c>
      <c r="E3" s="91" t="s">
        <v>73</v>
      </c>
    </row>
    <row r="4" spans="1:9" ht="37.5" customHeight="1" x14ac:dyDescent="0.3">
      <c r="A4" s="92" t="s">
        <v>28</v>
      </c>
      <c r="B4" s="60">
        <v>2294619.37</v>
      </c>
      <c r="C4" s="61">
        <v>1915871.19</v>
      </c>
      <c r="D4" s="62">
        <v>1915871.19</v>
      </c>
      <c r="E4" s="63" t="s">
        <v>74</v>
      </c>
      <c r="H4" s="16" t="s">
        <v>38</v>
      </c>
      <c r="I4" s="15" t="s">
        <v>37</v>
      </c>
    </row>
    <row r="5" spans="1:9" ht="18.75" x14ac:dyDescent="0.3">
      <c r="A5" s="64" t="s">
        <v>16</v>
      </c>
      <c r="B5" s="69">
        <v>0</v>
      </c>
      <c r="C5" s="66">
        <v>168005</v>
      </c>
      <c r="D5" s="66">
        <v>168005</v>
      </c>
      <c r="E5" s="84">
        <v>1620092540</v>
      </c>
    </row>
    <row r="6" spans="1:9" ht="18.75" x14ac:dyDescent="0.3">
      <c r="A6" s="82" t="s">
        <v>51</v>
      </c>
      <c r="B6" s="83">
        <v>0</v>
      </c>
      <c r="C6" s="83">
        <v>2802016.36</v>
      </c>
      <c r="D6" s="83">
        <v>2802016.36</v>
      </c>
      <c r="E6" s="81" t="s">
        <v>52</v>
      </c>
    </row>
    <row r="7" spans="1:9" ht="18.75" x14ac:dyDescent="0.3">
      <c r="A7" s="68" t="s">
        <v>78</v>
      </c>
      <c r="B7" s="24">
        <v>0</v>
      </c>
      <c r="C7" s="25">
        <v>0</v>
      </c>
      <c r="D7" s="25">
        <v>2837619.34</v>
      </c>
      <c r="E7" s="86" t="s">
        <v>85</v>
      </c>
    </row>
    <row r="8" spans="1:9" s="59" customFormat="1" ht="18.75" x14ac:dyDescent="0.3">
      <c r="A8" s="22" t="s">
        <v>17</v>
      </c>
      <c r="B8" s="65">
        <v>22493371.469999999</v>
      </c>
      <c r="C8" s="66">
        <v>0</v>
      </c>
      <c r="D8" s="66">
        <v>0</v>
      </c>
      <c r="E8" s="31">
        <v>1900092620</v>
      </c>
    </row>
    <row r="9" spans="1:9" ht="18.75" x14ac:dyDescent="0.3">
      <c r="A9" s="87" t="s">
        <v>18</v>
      </c>
      <c r="B9" s="44">
        <v>1336814.3999999999</v>
      </c>
      <c r="C9" s="44">
        <v>1444223.57</v>
      </c>
      <c r="D9" s="44">
        <v>1444223.57</v>
      </c>
      <c r="E9" s="85" t="s">
        <v>31</v>
      </c>
    </row>
    <row r="10" spans="1:9" ht="18.75" x14ac:dyDescent="0.3">
      <c r="A10" s="88" t="s">
        <v>79</v>
      </c>
      <c r="B10" s="89">
        <v>3257260</v>
      </c>
      <c r="C10" s="89">
        <v>0</v>
      </c>
      <c r="D10" s="89">
        <v>0</v>
      </c>
      <c r="E10" s="90" t="s">
        <v>32</v>
      </c>
      <c r="H10" t="s">
        <v>40</v>
      </c>
      <c r="I10" t="s">
        <v>39</v>
      </c>
    </row>
    <row r="11" spans="1:9" ht="18.75" x14ac:dyDescent="0.3">
      <c r="A11" s="22" t="s">
        <v>80</v>
      </c>
      <c r="B11" s="18">
        <v>1115499.99</v>
      </c>
      <c r="C11" s="6">
        <v>0</v>
      </c>
      <c r="D11" s="6">
        <v>0</v>
      </c>
      <c r="E11" s="31" t="s">
        <v>86</v>
      </c>
    </row>
    <row r="12" spans="1:9" s="21" customFormat="1" ht="18.75" x14ac:dyDescent="0.3">
      <c r="A12" s="50" t="s">
        <v>44</v>
      </c>
      <c r="B12" s="33">
        <f>SUM(B3:B11)</f>
        <v>34568082.93</v>
      </c>
      <c r="C12" s="33">
        <f>SUM(C3:C11)</f>
        <v>6330116.1200000001</v>
      </c>
      <c r="D12" s="33">
        <f>SUM(D3:D11)</f>
        <v>9167735.459999999</v>
      </c>
      <c r="E12" s="34"/>
    </row>
    <row r="13" spans="1:9" ht="18.75" x14ac:dyDescent="0.3">
      <c r="A13" s="22"/>
      <c r="B13" s="35"/>
      <c r="C13" s="5"/>
      <c r="D13" s="5"/>
      <c r="E13" s="31"/>
    </row>
    <row r="16" spans="1:9" x14ac:dyDescent="0.25">
      <c r="B16" s="23" t="s">
        <v>41</v>
      </c>
    </row>
    <row r="18" spans="1:5" x14ac:dyDescent="0.25">
      <c r="A18" s="36" t="s">
        <v>12</v>
      </c>
      <c r="B18" s="38">
        <v>2000000</v>
      </c>
      <c r="C18" s="36"/>
      <c r="D18" s="36"/>
      <c r="E18" s="31"/>
    </row>
    <row r="19" spans="1:5" x14ac:dyDescent="0.25">
      <c r="A19" s="36" t="s">
        <v>43</v>
      </c>
      <c r="B19" s="37"/>
      <c r="C19" s="36"/>
      <c r="D19" s="36"/>
      <c r="E19" s="31"/>
    </row>
    <row r="20" spans="1:5" x14ac:dyDescent="0.25">
      <c r="A20" s="36" t="s">
        <v>42</v>
      </c>
      <c r="B20" s="38">
        <v>26910000</v>
      </c>
      <c r="C20" s="38">
        <v>26910000</v>
      </c>
      <c r="D20" s="38">
        <v>26910000</v>
      </c>
      <c r="E20" s="31">
        <v>310053030</v>
      </c>
    </row>
    <row r="21" spans="1:5" s="21" customFormat="1" x14ac:dyDescent="0.25">
      <c r="A21" s="52" t="s">
        <v>44</v>
      </c>
      <c r="B21" s="39">
        <f>B19+B20+B18</f>
        <v>28910000</v>
      </c>
      <c r="C21" s="39">
        <f t="shared" ref="C21:D21" si="0">C19+C20+C18</f>
        <v>26910000</v>
      </c>
      <c r="D21" s="39">
        <f t="shared" si="0"/>
        <v>26910000</v>
      </c>
      <c r="E21" s="39"/>
    </row>
    <row r="23" spans="1:5" x14ac:dyDescent="0.25">
      <c r="A23" s="23" t="s">
        <v>45</v>
      </c>
      <c r="B23" s="40">
        <f>'Субвен, дотац. 1 чтение'!B34+'Субсидии, МБТ 1 чт'!B12+'Субсидии, МБТ 1 чт'!B20</f>
        <v>582236442.34000003</v>
      </c>
      <c r="C23" s="40">
        <f>'Субвен, дотац. 1 чтение'!C34+'Субсидии, МБТ 1 чт'!C12+'Субсидии, МБТ 1 чт'!C20</f>
        <v>587505731.18000007</v>
      </c>
      <c r="D23" s="40">
        <f>'Субвен, дотац. 1 чтение'!D34+'Субсидии, МБТ 1 чт'!D12+'Субсидии, МБТ 1 чт'!D20</f>
        <v>617576498.33000004</v>
      </c>
    </row>
    <row r="24" spans="1:5" x14ac:dyDescent="0.25">
      <c r="A24" s="23" t="s">
        <v>46</v>
      </c>
      <c r="B24" s="41">
        <f>B18</f>
        <v>2000000</v>
      </c>
      <c r="C24" s="41">
        <f t="shared" ref="C24:D24" si="1">C18</f>
        <v>0</v>
      </c>
      <c r="D24" s="41">
        <f t="shared" si="1"/>
        <v>0</v>
      </c>
    </row>
    <row r="25" spans="1:5" s="21" customFormat="1" x14ac:dyDescent="0.25">
      <c r="A25" s="53" t="s">
        <v>47</v>
      </c>
      <c r="B25" s="42">
        <f>B23+B24</f>
        <v>584236442.34000003</v>
      </c>
      <c r="C25" s="42">
        <f t="shared" ref="C25:D25" si="2">C23+C24</f>
        <v>587505731.18000007</v>
      </c>
      <c r="D25" s="42">
        <f t="shared" si="2"/>
        <v>617576498.33000004</v>
      </c>
      <c r="E25" s="43"/>
    </row>
    <row r="28" spans="1:5" x14ac:dyDescent="0.25">
      <c r="B28" s="41"/>
      <c r="C28" s="41"/>
      <c r="D28" s="41"/>
    </row>
    <row r="29" spans="1:5" x14ac:dyDescent="0.25">
      <c r="B29" s="58"/>
      <c r="C29" s="58"/>
      <c r="D29" s="58"/>
    </row>
  </sheetData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2"/>
  <sheetViews>
    <sheetView workbookViewId="0">
      <selection activeCell="C12" sqref="C12"/>
    </sheetView>
  </sheetViews>
  <sheetFormatPr defaultRowHeight="15" x14ac:dyDescent="0.25"/>
  <cols>
    <col min="1" max="1" width="21.5703125" customWidth="1"/>
    <col min="2" max="2" width="20" customWidth="1"/>
    <col min="3" max="3" width="18.28515625" customWidth="1"/>
  </cols>
  <sheetData>
    <row r="4" spans="1:3" x14ac:dyDescent="0.25">
      <c r="A4" s="56">
        <v>2087843.44</v>
      </c>
      <c r="B4" s="56">
        <v>1952854.02</v>
      </c>
      <c r="C4" s="56">
        <v>1915871.2</v>
      </c>
    </row>
    <row r="5" spans="1:3" x14ac:dyDescent="0.25">
      <c r="A5" s="56">
        <f>A4/0.97</f>
        <v>2152415.9175257734</v>
      </c>
      <c r="B5" s="56">
        <f t="shared" ref="B5:C5" si="0">B4/0.97</f>
        <v>2013251.5670103093</v>
      </c>
      <c r="C5" s="56">
        <f t="shared" si="0"/>
        <v>1975124.9484536082</v>
      </c>
    </row>
    <row r="6" spans="1:3" x14ac:dyDescent="0.25">
      <c r="A6" s="56">
        <f>A5*0.03</f>
        <v>64572.477525773196</v>
      </c>
      <c r="B6" s="56">
        <f t="shared" ref="B6:C6" si="1">B5*0.03</f>
        <v>60397.547010309274</v>
      </c>
      <c r="C6" s="56">
        <f t="shared" si="1"/>
        <v>59253.748453608241</v>
      </c>
    </row>
    <row r="7" spans="1:3" x14ac:dyDescent="0.25">
      <c r="A7" s="55">
        <f>A4+A6</f>
        <v>2152415.9175257729</v>
      </c>
      <c r="B7" s="55">
        <f t="shared" ref="B7:C7" si="2">B4+B6</f>
        <v>2013251.5670103093</v>
      </c>
      <c r="C7" s="55">
        <f t="shared" si="2"/>
        <v>1975124.9484536082</v>
      </c>
    </row>
    <row r="9" spans="1:3" x14ac:dyDescent="0.25">
      <c r="A9" s="54">
        <v>2152.4160000000002</v>
      </c>
      <c r="B9" s="54">
        <v>2013.251</v>
      </c>
      <c r="C9" s="54"/>
    </row>
    <row r="10" spans="1:3" x14ac:dyDescent="0.25">
      <c r="A10" s="56">
        <f>A4/1000</f>
        <v>2087.8434400000001</v>
      </c>
      <c r="B10" s="56">
        <f t="shared" ref="B10:C10" si="3">B4/1000</f>
        <v>1952.85402</v>
      </c>
      <c r="C10" s="56">
        <f t="shared" si="3"/>
        <v>1915.8712</v>
      </c>
    </row>
    <row r="11" spans="1:3" x14ac:dyDescent="0.25">
      <c r="A11">
        <v>65</v>
      </c>
      <c r="B11">
        <v>61</v>
      </c>
      <c r="C11">
        <v>60</v>
      </c>
    </row>
    <row r="12" spans="1:3" x14ac:dyDescent="0.25">
      <c r="A12" s="57">
        <f>A10+A11</f>
        <v>2152.8434400000001</v>
      </c>
      <c r="B12" s="57">
        <f t="shared" ref="B12:C12" si="4">B10+B11</f>
        <v>2013.85402</v>
      </c>
      <c r="C12" s="57">
        <f t="shared" si="4"/>
        <v>1975.8712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Субвен, дотац. 1 чтение</vt:lpstr>
      <vt:lpstr>Субсидии, МБТ 1 чт</vt:lpstr>
      <vt:lpstr>Лист1</vt:lpstr>
      <vt:lpstr>'Субвен, дотац. 1 чтение'!Область_печати</vt:lpstr>
      <vt:lpstr>'Субсидии, МБТ 1 чт'!Область_печати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2021-10-19T23:52:51Z</cp:lastPrinted>
  <dcterms:created xsi:type="dcterms:W3CDTF">2017-10-19T02:10:24Z</dcterms:created>
  <dcterms:modified xsi:type="dcterms:W3CDTF">2021-10-27T01:03:51Z</dcterms:modified>
</cp:coreProperties>
</file>